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laz\Desktop\blog the pink room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7" i="1" l="1"/>
  <c r="B27" i="1"/>
  <c r="C27" i="1"/>
  <c r="E27" i="1" l="1"/>
  <c r="F27" i="1" s="1"/>
  <c r="F5" i="2"/>
  <c r="D31" i="1" s="1"/>
  <c r="D30" i="1" l="1"/>
  <c r="B11" i="2"/>
  <c r="B16" i="1" l="1"/>
  <c r="C16" i="1" s="1"/>
  <c r="B31" i="1"/>
  <c r="B30" i="1"/>
  <c r="E30" i="1" s="1"/>
  <c r="B29" i="1"/>
  <c r="B15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5" i="1" s="1"/>
  <c r="G17" i="1" s="1"/>
  <c r="G18" i="1" s="1"/>
  <c r="H2" i="1"/>
  <c r="D2" i="1"/>
  <c r="B14" i="1"/>
  <c r="C31" i="1" l="1"/>
  <c r="E31" i="1"/>
  <c r="F31" i="1" s="1"/>
  <c r="D28" i="1"/>
  <c r="D23" i="1"/>
  <c r="D19" i="1"/>
  <c r="D15" i="1"/>
  <c r="D11" i="1"/>
  <c r="D7" i="1"/>
  <c r="D3" i="1"/>
  <c r="D29" i="1"/>
  <c r="E29" i="1" s="1"/>
  <c r="F29" i="1" s="1"/>
  <c r="D26" i="1"/>
  <c r="D24" i="1"/>
  <c r="D22" i="1"/>
  <c r="D21" i="1"/>
  <c r="D18" i="1"/>
  <c r="D16" i="1"/>
  <c r="E16" i="1" s="1"/>
  <c r="D14" i="1"/>
  <c r="E14" i="1" s="1"/>
  <c r="D12" i="1"/>
  <c r="D10" i="1"/>
  <c r="D8" i="1"/>
  <c r="D6" i="1"/>
  <c r="D4" i="1"/>
  <c r="D25" i="1"/>
  <c r="D20" i="1"/>
  <c r="D17" i="1"/>
  <c r="D13" i="1"/>
  <c r="D9" i="1"/>
  <c r="D5" i="1"/>
  <c r="G14" i="1"/>
  <c r="C14" i="1"/>
  <c r="B2" i="1"/>
  <c r="C2" i="1" s="1"/>
  <c r="B4" i="1"/>
  <c r="C4" i="1" s="1"/>
  <c r="B6" i="1"/>
  <c r="C6" i="1" s="1"/>
  <c r="B8" i="1"/>
  <c r="C8" i="1" s="1"/>
  <c r="B10" i="1"/>
  <c r="C10" i="1" s="1"/>
  <c r="B12" i="1"/>
  <c r="B18" i="1"/>
  <c r="B20" i="1"/>
  <c r="B22" i="1"/>
  <c r="B24" i="1"/>
  <c r="B26" i="1"/>
  <c r="B13" i="1"/>
  <c r="C13" i="1" s="1"/>
  <c r="B3" i="1"/>
  <c r="C3" i="1" s="1"/>
  <c r="B5" i="1"/>
  <c r="C5" i="1" s="1"/>
  <c r="B7" i="1"/>
  <c r="C7" i="1" s="1"/>
  <c r="B9" i="1"/>
  <c r="B11" i="1"/>
  <c r="C11" i="1" s="1"/>
  <c r="B17" i="1"/>
  <c r="C17" i="1" s="1"/>
  <c r="B19" i="1"/>
  <c r="C19" i="1" s="1"/>
  <c r="B21" i="1"/>
  <c r="B23" i="1"/>
  <c r="B25" i="1"/>
  <c r="B28" i="1"/>
  <c r="F30" i="1"/>
  <c r="G19" i="1"/>
  <c r="H18" i="1"/>
  <c r="H17" i="1"/>
  <c r="H13" i="1"/>
  <c r="H11" i="1"/>
  <c r="H9" i="1"/>
  <c r="H7" i="1"/>
  <c r="H6" i="1"/>
  <c r="H5" i="1"/>
  <c r="H4" i="1"/>
  <c r="H3" i="1"/>
  <c r="H15" i="1"/>
  <c r="H12" i="1"/>
  <c r="H10" i="1"/>
  <c r="H8" i="1"/>
  <c r="C15" i="1"/>
  <c r="E21" i="1" l="1"/>
  <c r="F21" i="1" s="1"/>
  <c r="E25" i="1"/>
  <c r="F25" i="1" s="1"/>
  <c r="E18" i="1"/>
  <c r="F18" i="1" s="1"/>
  <c r="E12" i="1"/>
  <c r="F12" i="1" s="1"/>
  <c r="C18" i="1"/>
  <c r="C25" i="1"/>
  <c r="C12" i="1"/>
  <c r="H14" i="1"/>
  <c r="I14" i="1" s="1"/>
  <c r="G16" i="1"/>
  <c r="H16" i="1" s="1"/>
  <c r="I16" i="1" s="1"/>
  <c r="E8" i="1"/>
  <c r="F8" i="1" s="1"/>
  <c r="F16" i="1"/>
  <c r="C9" i="1"/>
  <c r="E9" i="1"/>
  <c r="I9" i="1" s="1"/>
  <c r="E6" i="1"/>
  <c r="F6" i="1" s="1"/>
  <c r="E2" i="1"/>
  <c r="F2" i="1" s="1"/>
  <c r="E4" i="1"/>
  <c r="F4" i="1" s="1"/>
  <c r="E5" i="1"/>
  <c r="F5" i="1" s="1"/>
  <c r="E17" i="1"/>
  <c r="F17" i="1" s="1"/>
  <c r="E13" i="1"/>
  <c r="F13" i="1" s="1"/>
  <c r="E28" i="1"/>
  <c r="F28" i="1" s="1"/>
  <c r="E23" i="1"/>
  <c r="F23" i="1" s="1"/>
  <c r="E19" i="1"/>
  <c r="F19" i="1" s="1"/>
  <c r="E15" i="1"/>
  <c r="F15" i="1" s="1"/>
  <c r="E10" i="1"/>
  <c r="F10" i="1" s="1"/>
  <c r="C30" i="1"/>
  <c r="C21" i="1"/>
  <c r="E3" i="1"/>
  <c r="F3" i="1" s="1"/>
  <c r="E7" i="1"/>
  <c r="F7" i="1" s="1"/>
  <c r="E11" i="1"/>
  <c r="F11" i="1" s="1"/>
  <c r="C29" i="1"/>
  <c r="C23" i="1"/>
  <c r="C28" i="1"/>
  <c r="E26" i="1"/>
  <c r="F26" i="1" s="1"/>
  <c r="C26" i="1"/>
  <c r="E22" i="1"/>
  <c r="F22" i="1" s="1"/>
  <c r="C22" i="1"/>
  <c r="C24" i="1"/>
  <c r="E24" i="1"/>
  <c r="F24" i="1" s="1"/>
  <c r="C20" i="1"/>
  <c r="E20" i="1"/>
  <c r="F20" i="1" s="1"/>
  <c r="F14" i="1"/>
  <c r="G20" i="1"/>
  <c r="H20" i="1" s="1"/>
  <c r="H19" i="1"/>
  <c r="F9" i="1" l="1"/>
  <c r="I12" i="1"/>
  <c r="I13" i="1"/>
  <c r="I18" i="1"/>
  <c r="I8" i="1"/>
  <c r="I2" i="1"/>
  <c r="I15" i="1"/>
  <c r="I19" i="1"/>
  <c r="I17" i="1"/>
  <c r="I4" i="1"/>
  <c r="I11" i="1"/>
  <c r="I7" i="1"/>
  <c r="I6" i="1"/>
  <c r="I5" i="1"/>
  <c r="I10" i="1"/>
  <c r="I3" i="1"/>
  <c r="G21" i="1"/>
  <c r="I20" i="1"/>
  <c r="G22" i="1" l="1"/>
  <c r="H21" i="1"/>
  <c r="I21" i="1" s="1"/>
  <c r="G23" i="1" l="1"/>
  <c r="H22" i="1"/>
  <c r="I22" i="1" s="1"/>
  <c r="G24" i="1" l="1"/>
  <c r="H23" i="1"/>
  <c r="I23" i="1" s="1"/>
  <c r="G25" i="1" l="1"/>
  <c r="H24" i="1"/>
  <c r="I24" i="1" s="1"/>
  <c r="G26" i="1" l="1"/>
  <c r="G27" i="1" s="1"/>
  <c r="H27" i="1" s="1"/>
  <c r="I27" i="1" s="1"/>
  <c r="H25" i="1"/>
  <c r="I25" i="1" s="1"/>
  <c r="G28" i="1" l="1"/>
  <c r="H26" i="1"/>
  <c r="I26" i="1" s="1"/>
  <c r="G29" i="1" l="1"/>
  <c r="H28" i="1"/>
  <c r="I28" i="1" s="1"/>
  <c r="G30" i="1" l="1"/>
  <c r="H29" i="1"/>
  <c r="I29" i="1" s="1"/>
  <c r="H30" i="1" l="1"/>
  <c r="I30" i="1" s="1"/>
  <c r="G31" i="1"/>
  <c r="H31" i="1" s="1"/>
  <c r="I31" i="1" s="1"/>
</calcChain>
</file>

<file path=xl/sharedStrings.xml><?xml version="1.0" encoding="utf-8"?>
<sst xmlns="http://schemas.openxmlformats.org/spreadsheetml/2006/main" count="33" uniqueCount="28">
  <si>
    <t>Cantidad</t>
  </si>
  <si>
    <t xml:space="preserve">COSTO VARIABLE </t>
  </si>
  <si>
    <t>COSTO TOTAL</t>
  </si>
  <si>
    <t xml:space="preserve">COSTO FIJO </t>
  </si>
  <si>
    <t>COSTO FIJO MEDIO</t>
  </si>
  <si>
    <t>COSTO MEDIO TOTAL</t>
  </si>
  <si>
    <t>COSTOS FIJOS</t>
  </si>
  <si>
    <t>Otros</t>
  </si>
  <si>
    <t>COSTOS VARIABLES</t>
  </si>
  <si>
    <t>PRECIO x UNIDAD</t>
  </si>
  <si>
    <t>INGRESO TOTAL</t>
  </si>
  <si>
    <t>UTILIDAD</t>
  </si>
  <si>
    <t>Valor por pieza</t>
  </si>
  <si>
    <t>Salario Emprendedor</t>
  </si>
  <si>
    <t>Descripción</t>
  </si>
  <si>
    <t>Costo</t>
  </si>
  <si>
    <t>RENTA</t>
  </si>
  <si>
    <t>LUZ Y AGUA</t>
  </si>
  <si>
    <t>Promoción</t>
  </si>
  <si>
    <t>Salario Empleado</t>
  </si>
  <si>
    <t xml:space="preserve">Internet Y Teléfono </t>
  </si>
  <si>
    <t>Honorario Contador</t>
  </si>
  <si>
    <t>TOTAL:</t>
  </si>
  <si>
    <t>Información detallada en:</t>
  </si>
  <si>
    <t>NOTA</t>
  </si>
  <si>
    <t>Tabla de costos en Hoja 2</t>
  </si>
  <si>
    <t>Empaque</t>
  </si>
  <si>
    <t>https://thepinkroom.mx/store/blog/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</si>
</sst>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2" borderId="0" xfId="1" applyFont="1" applyFill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/>
    <xf numFmtId="0" fontId="0" fillId="5" borderId="0" xfId="0" applyFill="1"/>
    <xf numFmtId="0" fontId="0" fillId="6" borderId="0" xfId="0" applyFill="1"/>
    <xf numFmtId="44" fontId="0" fillId="6" borderId="0" xfId="0" applyNumberFormat="1" applyFill="1"/>
    <xf numFmtId="0" fontId="0" fillId="7" borderId="0" xfId="0" applyFill="1"/>
    <xf numFmtId="0" fontId="0" fillId="8" borderId="0" xfId="0" applyFill="1"/>
    <xf numFmtId="44" fontId="0" fillId="8" borderId="0" xfId="0" applyNumberFormat="1" applyFill="1"/>
    <xf numFmtId="44" fontId="0" fillId="8" borderId="0" xfId="1" applyFont="1" applyFill="1"/>
    <xf numFmtId="44" fontId="4" fillId="6" borderId="0" xfId="1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2" applyFill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4" formatCode="_-&quot;$&quot;* #,##0.00_-;\-&quot;$&quot;* #,##0.00_-;_-&quot;$&quot;* &quot;-&quot;??_-;_-@_-"/>
    </dxf>
  </dxfs>
  <tableStyles count="0" defaultTableStyle="TableStyleMedium2" defaultPivotStyle="PivotStyleLight16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47627</xdr:colOff>
      <xdr:row>3</xdr:row>
      <xdr:rowOff>78226</xdr:rowOff>
    </xdr:from>
    <xdr:to>
      <xdr:col>13</xdr:col>
      <xdr:colOff>742950</xdr:colOff>
      <xdr:row>7</xdr:row>
      <xdr:rowOff>95349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2" y="649726"/>
          <a:ext cx="2219323" cy="779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3</xdr:row>
      <xdr:rowOff>19050</xdr:rowOff>
    </xdr:from>
    <xdr:to>
      <xdr:col>9</xdr:col>
      <xdr:colOff>733423</xdr:colOff>
      <xdr:row>7</xdr:row>
      <xdr:rowOff>36173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90550"/>
          <a:ext cx="2219323" cy="7791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:I31" totalsRowShown="0">
  <autoFilter ref="A1:I31"/>
  <tableColumns count="9">
    <tableColumn id="1" name="Cantidad"/>
    <tableColumn id="2" name="COSTO FIJO " dataDxfId="9"/>
    <tableColumn id="3" name="COSTO FIJO MEDIO" dataDxfId="8" dataCellStyle="Moneda">
      <calculatedColumnFormula>B2/A2</calculatedColumnFormula>
    </tableColumn>
    <tableColumn id="4" name="COSTO VARIABLE " dataDxfId="7"/>
    <tableColumn id="5" name="COSTO TOTAL" dataDxfId="6">
      <calculatedColumnFormula>B2+D2</calculatedColumnFormula>
    </tableColumn>
    <tableColumn id="6" name="COSTO MEDIO TOTAL" dataDxfId="5" dataCellStyle="Moneda">
      <calculatedColumnFormula>E2/A2</calculatedColumnFormula>
    </tableColumn>
    <tableColumn id="7" name="PRECIO x UNIDAD" dataDxfId="4" dataCellStyle="Moneda">
      <calculatedColumnFormula>G1</calculatedColumnFormula>
    </tableColumn>
    <tableColumn id="8" name="INGRESO TOTAL" dataDxfId="3">
      <calculatedColumnFormula>G2*A2</calculatedColumnFormula>
    </tableColumn>
    <tableColumn id="9" name="UTILIDAD" dataDxfId="2">
      <calculatedColumnFormula>H2-E2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2:B11" totalsRowShown="0">
  <autoFilter ref="A2:B11"/>
  <tableColumns count="2">
    <tableColumn id="1" name="Descripción"/>
    <tableColumn id="2" name="Costo" dataDxfId="1" dataCellStyle="Moneda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E2:F5" totalsRowShown="0">
  <autoFilter ref="E2:F5"/>
  <tableColumns count="2">
    <tableColumn id="1" name="Descripción"/>
    <tableColumn id="2" name="Costo" dataDxfId="0" dataCellStyle="Moned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hepinkroom.mx/store/blog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hepinkroom.mx/store/blog/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G2" sqref="G2"/>
    </sheetView>
  </sheetViews>
  <sheetFormatPr baseColWidth="10" defaultRowHeight="15" x14ac:dyDescent="0.25"/>
  <cols>
    <col min="1" max="1" width="11.7109375" customWidth="1"/>
    <col min="2" max="2" width="13.7109375" customWidth="1"/>
    <col min="3" max="3" width="20.5703125" style="1" customWidth="1"/>
    <col min="4" max="4" width="18.5703125" customWidth="1"/>
    <col min="5" max="5" width="15.140625" customWidth="1"/>
    <col min="6" max="6" width="22.42578125" style="1" customWidth="1"/>
    <col min="7" max="7" width="19.42578125" style="1" customWidth="1"/>
    <col min="8" max="8" width="17" customWidth="1"/>
    <col min="9" max="9" width="16.42578125" customWidth="1"/>
  </cols>
  <sheetData>
    <row r="1" spans="1:14" x14ac:dyDescent="0.25">
      <c r="A1" t="s">
        <v>0</v>
      </c>
      <c r="B1" t="s">
        <v>3</v>
      </c>
      <c r="C1" s="1" t="s">
        <v>4</v>
      </c>
      <c r="D1" t="s">
        <v>1</v>
      </c>
      <c r="E1" t="s">
        <v>2</v>
      </c>
      <c r="F1" s="1" t="s">
        <v>5</v>
      </c>
      <c r="G1" s="1" t="s">
        <v>9</v>
      </c>
      <c r="H1" t="s">
        <v>10</v>
      </c>
      <c r="I1" t="s">
        <v>11</v>
      </c>
    </row>
    <row r="2" spans="1:14" x14ac:dyDescent="0.25">
      <c r="A2">
        <v>0</v>
      </c>
      <c r="B2" s="2">
        <f>Hoja2!B11</f>
        <v>7500</v>
      </c>
      <c r="C2" s="1" t="e">
        <f>B2/A2</f>
        <v>#DIV/0!</v>
      </c>
      <c r="D2" s="2">
        <f>Hoja2!F5</f>
        <v>22.65</v>
      </c>
      <c r="E2" s="2">
        <f>B2+D2</f>
        <v>7522.65</v>
      </c>
      <c r="F2" s="1" t="e">
        <f>E2/A2</f>
        <v>#DIV/0!</v>
      </c>
      <c r="G2" s="3">
        <v>55</v>
      </c>
      <c r="H2" s="2">
        <f>G2*A2</f>
        <v>0</v>
      </c>
      <c r="I2" s="2">
        <f>H2-E2</f>
        <v>-7522.65</v>
      </c>
      <c r="J2" s="10"/>
      <c r="L2" s="15" t="s">
        <v>23</v>
      </c>
      <c r="M2" s="15"/>
      <c r="N2" s="15"/>
    </row>
    <row r="3" spans="1:14" x14ac:dyDescent="0.25">
      <c r="A3">
        <v>5</v>
      </c>
      <c r="B3" s="2">
        <f>Hoja2!B11</f>
        <v>7500</v>
      </c>
      <c r="C3" s="1">
        <f t="shared" ref="C3:C28" si="0">B3/A3</f>
        <v>1500</v>
      </c>
      <c r="D3" s="2">
        <f>Hoja2!F5*A3</f>
        <v>113.25</v>
      </c>
      <c r="E3" s="2">
        <f t="shared" ref="E3:E17" si="1">B3+D3</f>
        <v>7613.25</v>
      </c>
      <c r="F3" s="1">
        <f t="shared" ref="F3:F17" si="2">E3/A3</f>
        <v>1522.65</v>
      </c>
      <c r="G3" s="1">
        <f>G2</f>
        <v>55</v>
      </c>
      <c r="H3" s="2">
        <f t="shared" ref="H3:H31" si="3">G3*A3</f>
        <v>275</v>
      </c>
      <c r="I3" s="2">
        <f t="shared" ref="I3:I29" si="4">H3-E3</f>
        <v>-7338.25</v>
      </c>
      <c r="J3" s="10"/>
      <c r="L3" s="20" t="s">
        <v>27</v>
      </c>
      <c r="M3" s="15"/>
      <c r="N3" s="15"/>
    </row>
    <row r="4" spans="1:14" x14ac:dyDescent="0.25">
      <c r="A4">
        <v>10</v>
      </c>
      <c r="B4" s="2">
        <f>Hoja2!B11</f>
        <v>7500</v>
      </c>
      <c r="C4" s="1">
        <f t="shared" si="0"/>
        <v>750</v>
      </c>
      <c r="D4" s="2">
        <f>Hoja2!F5*A4</f>
        <v>226.5</v>
      </c>
      <c r="E4" s="2">
        <f t="shared" si="1"/>
        <v>7726.5</v>
      </c>
      <c r="F4" s="1">
        <f t="shared" si="2"/>
        <v>772.65</v>
      </c>
      <c r="G4" s="1">
        <f t="shared" ref="G4:G31" si="5">G3</f>
        <v>55</v>
      </c>
      <c r="H4" s="2">
        <f t="shared" si="3"/>
        <v>550</v>
      </c>
      <c r="I4" s="2">
        <f t="shared" si="4"/>
        <v>-7176.5</v>
      </c>
      <c r="J4" s="10"/>
    </row>
    <row r="5" spans="1:14" x14ac:dyDescent="0.25">
      <c r="A5">
        <v>15</v>
      </c>
      <c r="B5" s="2">
        <f>Hoja2!B11</f>
        <v>7500</v>
      </c>
      <c r="C5" s="1">
        <f t="shared" si="0"/>
        <v>500</v>
      </c>
      <c r="D5" s="2">
        <f>Hoja2!F5*A5</f>
        <v>339.75</v>
      </c>
      <c r="E5" s="2">
        <f t="shared" si="1"/>
        <v>7839.75</v>
      </c>
      <c r="F5" s="1">
        <f t="shared" si="2"/>
        <v>522.65</v>
      </c>
      <c r="G5" s="1">
        <f t="shared" si="5"/>
        <v>55</v>
      </c>
      <c r="H5" s="2">
        <f t="shared" si="3"/>
        <v>825</v>
      </c>
      <c r="I5" s="2">
        <f t="shared" si="4"/>
        <v>-7014.75</v>
      </c>
      <c r="J5" s="10"/>
    </row>
    <row r="6" spans="1:14" x14ac:dyDescent="0.25">
      <c r="A6">
        <v>20</v>
      </c>
      <c r="B6" s="2">
        <f>Hoja2!B11</f>
        <v>7500</v>
      </c>
      <c r="C6" s="1">
        <f t="shared" si="0"/>
        <v>375</v>
      </c>
      <c r="D6" s="2">
        <f>Hoja2!F5*A6</f>
        <v>453</v>
      </c>
      <c r="E6" s="2">
        <f t="shared" si="1"/>
        <v>7953</v>
      </c>
      <c r="F6" s="1">
        <f t="shared" si="2"/>
        <v>397.65</v>
      </c>
      <c r="G6" s="1">
        <f t="shared" si="5"/>
        <v>55</v>
      </c>
      <c r="H6" s="2">
        <f t="shared" si="3"/>
        <v>1100</v>
      </c>
      <c r="I6" s="2">
        <f t="shared" si="4"/>
        <v>-6853</v>
      </c>
      <c r="J6" s="10"/>
    </row>
    <row r="7" spans="1:14" x14ac:dyDescent="0.25">
      <c r="A7">
        <v>25</v>
      </c>
      <c r="B7" s="2">
        <f>Hoja2!B11</f>
        <v>7500</v>
      </c>
      <c r="C7" s="1">
        <f t="shared" si="0"/>
        <v>300</v>
      </c>
      <c r="D7" s="2">
        <f>Hoja2!F5*A7</f>
        <v>566.25</v>
      </c>
      <c r="E7" s="2">
        <f t="shared" si="1"/>
        <v>8066.25</v>
      </c>
      <c r="F7" s="1">
        <f t="shared" si="2"/>
        <v>322.64999999999998</v>
      </c>
      <c r="G7" s="1">
        <f t="shared" si="5"/>
        <v>55</v>
      </c>
      <c r="H7" s="2">
        <f t="shared" si="3"/>
        <v>1375</v>
      </c>
      <c r="I7" s="2">
        <f t="shared" si="4"/>
        <v>-6691.25</v>
      </c>
      <c r="J7" s="10"/>
    </row>
    <row r="8" spans="1:14" x14ac:dyDescent="0.25">
      <c r="A8">
        <v>30</v>
      </c>
      <c r="B8" s="2">
        <f>Hoja2!B11</f>
        <v>7500</v>
      </c>
      <c r="C8" s="1">
        <f t="shared" si="0"/>
        <v>250</v>
      </c>
      <c r="D8" s="2">
        <f>Hoja2!F5*A8</f>
        <v>679.5</v>
      </c>
      <c r="E8" s="2">
        <f t="shared" si="1"/>
        <v>8179.5</v>
      </c>
      <c r="F8" s="1">
        <f t="shared" si="2"/>
        <v>272.64999999999998</v>
      </c>
      <c r="G8" s="1">
        <f t="shared" si="5"/>
        <v>55</v>
      </c>
      <c r="H8" s="2">
        <f t="shared" si="3"/>
        <v>1650</v>
      </c>
      <c r="I8" s="2">
        <f t="shared" si="4"/>
        <v>-6529.5</v>
      </c>
      <c r="J8" s="10"/>
    </row>
    <row r="9" spans="1:14" x14ac:dyDescent="0.25">
      <c r="A9">
        <v>35</v>
      </c>
      <c r="B9" s="2">
        <f>Hoja2!B11</f>
        <v>7500</v>
      </c>
      <c r="C9" s="1">
        <f t="shared" si="0"/>
        <v>214.28571428571428</v>
      </c>
      <c r="D9" s="2">
        <f>Hoja2!F5*A9</f>
        <v>792.75</v>
      </c>
      <c r="E9" s="2">
        <f>B9+D9</f>
        <v>8292.75</v>
      </c>
      <c r="F9" s="1">
        <f t="shared" si="2"/>
        <v>236.93571428571428</v>
      </c>
      <c r="G9" s="1">
        <f t="shared" si="5"/>
        <v>55</v>
      </c>
      <c r="H9" s="2">
        <f t="shared" si="3"/>
        <v>1925</v>
      </c>
      <c r="I9" s="2">
        <f>H9-E9</f>
        <v>-6367.75</v>
      </c>
      <c r="J9" s="10"/>
    </row>
    <row r="10" spans="1:14" x14ac:dyDescent="0.25">
      <c r="A10">
        <v>40</v>
      </c>
      <c r="B10" s="2">
        <f>Hoja2!B11</f>
        <v>7500</v>
      </c>
      <c r="C10" s="1">
        <f t="shared" si="0"/>
        <v>187.5</v>
      </c>
      <c r="D10" s="2">
        <f>Hoja2!F5*A10</f>
        <v>906</v>
      </c>
      <c r="E10" s="2">
        <f t="shared" si="1"/>
        <v>8406</v>
      </c>
      <c r="F10" s="1">
        <f t="shared" si="2"/>
        <v>210.15</v>
      </c>
      <c r="G10" s="1">
        <f t="shared" si="5"/>
        <v>55</v>
      </c>
      <c r="H10" s="2">
        <f t="shared" si="3"/>
        <v>2200</v>
      </c>
      <c r="I10" s="2">
        <f t="shared" si="4"/>
        <v>-6206</v>
      </c>
      <c r="J10" s="10"/>
      <c r="L10" s="16" t="s">
        <v>24</v>
      </c>
      <c r="M10" s="16"/>
    </row>
    <row r="11" spans="1:14" x14ac:dyDescent="0.25">
      <c r="A11">
        <v>45</v>
      </c>
      <c r="B11" s="2">
        <f>Hoja2!B11</f>
        <v>7500</v>
      </c>
      <c r="C11" s="1">
        <f t="shared" si="0"/>
        <v>166.66666666666666</v>
      </c>
      <c r="D11" s="2">
        <f>Hoja2!F5*A11</f>
        <v>1019.2499999999999</v>
      </c>
      <c r="E11" s="2">
        <f t="shared" si="1"/>
        <v>8519.25</v>
      </c>
      <c r="F11" s="1">
        <f t="shared" si="2"/>
        <v>189.31666666666666</v>
      </c>
      <c r="G11" s="1">
        <f t="shared" si="5"/>
        <v>55</v>
      </c>
      <c r="H11" s="2">
        <f t="shared" si="3"/>
        <v>2475</v>
      </c>
      <c r="I11" s="2">
        <f t="shared" si="4"/>
        <v>-6044.25</v>
      </c>
      <c r="J11" s="10"/>
      <c r="L11" s="16" t="s">
        <v>25</v>
      </c>
      <c r="M11" s="16"/>
    </row>
    <row r="12" spans="1:14" x14ac:dyDescent="0.25">
      <c r="A12">
        <v>50</v>
      </c>
      <c r="B12" s="2">
        <f>Hoja2!B11</f>
        <v>7500</v>
      </c>
      <c r="C12" s="1">
        <f t="shared" si="0"/>
        <v>150</v>
      </c>
      <c r="D12" s="2">
        <f>Hoja2!F5*A12</f>
        <v>1132.5</v>
      </c>
      <c r="E12" s="2">
        <f t="shared" si="1"/>
        <v>8632.5</v>
      </c>
      <c r="F12" s="1">
        <f t="shared" si="2"/>
        <v>172.65</v>
      </c>
      <c r="G12" s="1">
        <f t="shared" si="5"/>
        <v>55</v>
      </c>
      <c r="H12" s="2">
        <f t="shared" si="3"/>
        <v>2750</v>
      </c>
      <c r="I12" s="2">
        <f t="shared" si="4"/>
        <v>-5882.5</v>
      </c>
      <c r="J12" s="10"/>
    </row>
    <row r="13" spans="1:14" x14ac:dyDescent="0.25">
      <c r="A13">
        <v>55</v>
      </c>
      <c r="B13" s="2">
        <f>Hoja2!B11</f>
        <v>7500</v>
      </c>
      <c r="C13" s="1">
        <f t="shared" si="0"/>
        <v>136.36363636363637</v>
      </c>
      <c r="D13" s="2">
        <f>Hoja2!F5*A13</f>
        <v>1245.75</v>
      </c>
      <c r="E13" s="2">
        <f t="shared" si="1"/>
        <v>8745.75</v>
      </c>
      <c r="F13" s="1">
        <f t="shared" si="2"/>
        <v>159.01363636363635</v>
      </c>
      <c r="G13" s="1">
        <f t="shared" si="5"/>
        <v>55</v>
      </c>
      <c r="H13" s="2">
        <f t="shared" si="3"/>
        <v>3025</v>
      </c>
      <c r="I13" s="2">
        <f t="shared" si="4"/>
        <v>-5720.75</v>
      </c>
      <c r="J13" s="10"/>
    </row>
    <row r="14" spans="1:14" x14ac:dyDescent="0.25">
      <c r="A14">
        <v>60</v>
      </c>
      <c r="B14" s="2">
        <f>Hoja2!B11</f>
        <v>7500</v>
      </c>
      <c r="C14" s="1">
        <f t="shared" si="0"/>
        <v>125</v>
      </c>
      <c r="D14" s="2">
        <f>Hoja2!F5*A14</f>
        <v>1359</v>
      </c>
      <c r="E14" s="2">
        <f t="shared" si="1"/>
        <v>8859</v>
      </c>
      <c r="F14" s="1">
        <f t="shared" si="2"/>
        <v>147.65</v>
      </c>
      <c r="G14" s="1">
        <f t="shared" si="5"/>
        <v>55</v>
      </c>
      <c r="H14" s="2">
        <f t="shared" si="3"/>
        <v>3300</v>
      </c>
      <c r="I14" s="2">
        <f t="shared" si="4"/>
        <v>-5559</v>
      </c>
      <c r="J14" s="10"/>
    </row>
    <row r="15" spans="1:14" x14ac:dyDescent="0.25">
      <c r="A15">
        <v>70</v>
      </c>
      <c r="B15" s="2">
        <f>Hoja2!B11</f>
        <v>7500</v>
      </c>
      <c r="C15" s="1">
        <f t="shared" si="0"/>
        <v>107.14285714285714</v>
      </c>
      <c r="D15" s="2">
        <f>Hoja2!F5*A15</f>
        <v>1585.5</v>
      </c>
      <c r="E15" s="2">
        <f t="shared" si="1"/>
        <v>9085.5</v>
      </c>
      <c r="F15" s="1">
        <f t="shared" si="2"/>
        <v>129.79285714285714</v>
      </c>
      <c r="G15" s="1">
        <f>G13</f>
        <v>55</v>
      </c>
      <c r="H15" s="2">
        <f t="shared" si="3"/>
        <v>3850</v>
      </c>
      <c r="I15" s="2">
        <f t="shared" si="4"/>
        <v>-5235.5</v>
      </c>
      <c r="J15" s="10"/>
    </row>
    <row r="16" spans="1:14" x14ac:dyDescent="0.25">
      <c r="A16">
        <v>80</v>
      </c>
      <c r="B16" s="2">
        <f>Hoja2!B11</f>
        <v>7500</v>
      </c>
      <c r="C16" s="1">
        <f t="shared" si="0"/>
        <v>93.75</v>
      </c>
      <c r="D16" s="2">
        <f>Hoja2!F5*A16</f>
        <v>1812</v>
      </c>
      <c r="E16" s="2">
        <f t="shared" si="1"/>
        <v>9312</v>
      </c>
      <c r="F16" s="1">
        <f t="shared" si="2"/>
        <v>116.4</v>
      </c>
      <c r="G16" s="1">
        <f>G14</f>
        <v>55</v>
      </c>
      <c r="H16" s="2">
        <f t="shared" si="3"/>
        <v>4400</v>
      </c>
      <c r="I16" s="2">
        <f t="shared" si="4"/>
        <v>-4912</v>
      </c>
      <c r="J16" s="10"/>
    </row>
    <row r="17" spans="1:10" x14ac:dyDescent="0.25">
      <c r="A17">
        <v>90</v>
      </c>
      <c r="B17" s="2">
        <f>Hoja2!B11</f>
        <v>7500</v>
      </c>
      <c r="C17" s="1">
        <f t="shared" si="0"/>
        <v>83.333333333333329</v>
      </c>
      <c r="D17" s="2">
        <f>Hoja2!F5*A17</f>
        <v>2038.4999999999998</v>
      </c>
      <c r="E17" s="2">
        <f t="shared" si="1"/>
        <v>9538.5</v>
      </c>
      <c r="F17" s="1">
        <f t="shared" si="2"/>
        <v>105.98333333333333</v>
      </c>
      <c r="G17" s="1">
        <f>G15</f>
        <v>55</v>
      </c>
      <c r="H17" s="2">
        <f t="shared" si="3"/>
        <v>4950</v>
      </c>
      <c r="I17" s="2">
        <f t="shared" si="4"/>
        <v>-4588.5</v>
      </c>
      <c r="J17" s="10"/>
    </row>
    <row r="18" spans="1:10" x14ac:dyDescent="0.25">
      <c r="A18" s="11">
        <v>100</v>
      </c>
      <c r="B18" s="12">
        <f>Hoja2!B11</f>
        <v>7500</v>
      </c>
      <c r="C18" s="13">
        <f t="shared" si="0"/>
        <v>75</v>
      </c>
      <c r="D18" s="12">
        <f>Hoja2!F5*A18</f>
        <v>2265</v>
      </c>
      <c r="E18" s="12">
        <f>B18+D18</f>
        <v>9765</v>
      </c>
      <c r="F18" s="13">
        <f>E18/A18</f>
        <v>97.65</v>
      </c>
      <c r="G18" s="13">
        <f t="shared" si="5"/>
        <v>55</v>
      </c>
      <c r="H18" s="12">
        <f t="shared" si="3"/>
        <v>5500</v>
      </c>
      <c r="I18" s="12">
        <f t="shared" si="4"/>
        <v>-4265</v>
      </c>
      <c r="J18" s="10"/>
    </row>
    <row r="19" spans="1:10" x14ac:dyDescent="0.25">
      <c r="A19">
        <v>105</v>
      </c>
      <c r="B19" s="2">
        <f>Hoja2!B11</f>
        <v>7500</v>
      </c>
      <c r="C19" s="1">
        <f>B19/A19</f>
        <v>71.428571428571431</v>
      </c>
      <c r="D19" s="2">
        <f>Hoja2!F5*A19</f>
        <v>2378.25</v>
      </c>
      <c r="E19" s="2">
        <f t="shared" ref="E19:E29" si="6">B19+D19</f>
        <v>9878.25</v>
      </c>
      <c r="F19" s="1">
        <f t="shared" ref="F19:F31" si="7">E19/A19</f>
        <v>94.078571428571422</v>
      </c>
      <c r="G19" s="1">
        <f t="shared" si="5"/>
        <v>55</v>
      </c>
      <c r="H19" s="2">
        <f t="shared" si="3"/>
        <v>5775</v>
      </c>
      <c r="I19" s="2">
        <f t="shared" si="4"/>
        <v>-4103.25</v>
      </c>
      <c r="J19" s="10"/>
    </row>
    <row r="20" spans="1:10" x14ac:dyDescent="0.25">
      <c r="A20">
        <v>110</v>
      </c>
      <c r="B20" s="2">
        <f>Hoja2!B11</f>
        <v>7500</v>
      </c>
      <c r="C20" s="1">
        <f>B20/A20</f>
        <v>68.181818181818187</v>
      </c>
      <c r="D20" s="2">
        <f>Hoja2!F5*A20</f>
        <v>2491.5</v>
      </c>
      <c r="E20" s="2">
        <f t="shared" si="6"/>
        <v>9991.5</v>
      </c>
      <c r="F20" s="1">
        <f t="shared" si="7"/>
        <v>90.831818181818178</v>
      </c>
      <c r="G20" s="1">
        <f t="shared" si="5"/>
        <v>55</v>
      </c>
      <c r="H20" s="2">
        <f>G20*A20</f>
        <v>6050</v>
      </c>
      <c r="I20" s="2">
        <f>H20-E20</f>
        <v>-3941.5</v>
      </c>
      <c r="J20" s="10"/>
    </row>
    <row r="21" spans="1:10" x14ac:dyDescent="0.25">
      <c r="A21">
        <v>115</v>
      </c>
      <c r="B21" s="2">
        <f>Hoja2!B11</f>
        <v>7500</v>
      </c>
      <c r="C21" s="1">
        <f t="shared" si="0"/>
        <v>65.217391304347828</v>
      </c>
      <c r="D21" s="2">
        <f>Hoja2!F5*A21</f>
        <v>2604.75</v>
      </c>
      <c r="E21" s="2">
        <f t="shared" si="6"/>
        <v>10104.75</v>
      </c>
      <c r="F21" s="1">
        <f t="shared" si="7"/>
        <v>87.867391304347819</v>
      </c>
      <c r="G21" s="1">
        <f t="shared" si="5"/>
        <v>55</v>
      </c>
      <c r="H21" s="2">
        <f t="shared" si="3"/>
        <v>6325</v>
      </c>
      <c r="I21" s="2">
        <f t="shared" si="4"/>
        <v>-3779.75</v>
      </c>
      <c r="J21" s="10"/>
    </row>
    <row r="22" spans="1:10" x14ac:dyDescent="0.25">
      <c r="A22" s="4">
        <v>120</v>
      </c>
      <c r="B22" s="5">
        <f>Hoja2!B11</f>
        <v>7500</v>
      </c>
      <c r="C22" s="6">
        <f t="shared" si="0"/>
        <v>62.5</v>
      </c>
      <c r="D22" s="5">
        <f>Hoja2!F5*A22</f>
        <v>2718</v>
      </c>
      <c r="E22" s="5">
        <f t="shared" si="6"/>
        <v>10218</v>
      </c>
      <c r="F22" s="6">
        <f t="shared" si="7"/>
        <v>85.15</v>
      </c>
      <c r="G22" s="6">
        <f t="shared" si="5"/>
        <v>55</v>
      </c>
      <c r="H22" s="5">
        <f t="shared" si="3"/>
        <v>6600</v>
      </c>
      <c r="I22" s="5">
        <f t="shared" si="4"/>
        <v>-3618</v>
      </c>
      <c r="J22" s="10"/>
    </row>
    <row r="23" spans="1:10" x14ac:dyDescent="0.25">
      <c r="A23">
        <v>130</v>
      </c>
      <c r="B23" s="2">
        <f>Hoja2!B11</f>
        <v>7500</v>
      </c>
      <c r="C23" s="1">
        <f t="shared" si="0"/>
        <v>57.692307692307693</v>
      </c>
      <c r="D23" s="2">
        <f>Hoja2!F5*A23</f>
        <v>2944.5</v>
      </c>
      <c r="E23" s="2">
        <f t="shared" si="6"/>
        <v>10444.5</v>
      </c>
      <c r="F23" s="1">
        <f t="shared" si="7"/>
        <v>80.342307692307699</v>
      </c>
      <c r="G23" s="1">
        <f t="shared" si="5"/>
        <v>55</v>
      </c>
      <c r="H23" s="2">
        <f t="shared" si="3"/>
        <v>7150</v>
      </c>
      <c r="I23" s="2">
        <f t="shared" si="4"/>
        <v>-3294.5</v>
      </c>
      <c r="J23" s="10"/>
    </row>
    <row r="24" spans="1:10" x14ac:dyDescent="0.25">
      <c r="A24">
        <v>150</v>
      </c>
      <c r="B24" s="2">
        <f>Hoja2!B11</f>
        <v>7500</v>
      </c>
      <c r="C24" s="1">
        <f t="shared" si="0"/>
        <v>50</v>
      </c>
      <c r="D24" s="2">
        <f>Hoja2!F5*A24</f>
        <v>3397.5</v>
      </c>
      <c r="E24" s="2">
        <f t="shared" si="6"/>
        <v>10897.5</v>
      </c>
      <c r="F24" s="1">
        <f t="shared" si="7"/>
        <v>72.650000000000006</v>
      </c>
      <c r="G24" s="1">
        <f t="shared" si="5"/>
        <v>55</v>
      </c>
      <c r="H24" s="2">
        <f t="shared" si="3"/>
        <v>8250</v>
      </c>
      <c r="I24" s="2">
        <f t="shared" si="4"/>
        <v>-2647.5</v>
      </c>
      <c r="J24" s="10"/>
    </row>
    <row r="25" spans="1:10" x14ac:dyDescent="0.25">
      <c r="A25">
        <v>180</v>
      </c>
      <c r="B25" s="2">
        <f>Hoja2!B11</f>
        <v>7500</v>
      </c>
      <c r="C25" s="1">
        <f t="shared" si="0"/>
        <v>41.666666666666664</v>
      </c>
      <c r="D25" s="2">
        <f>Hoja2!F5*A25</f>
        <v>4076.9999999999995</v>
      </c>
      <c r="E25" s="2">
        <f t="shared" si="6"/>
        <v>11577</v>
      </c>
      <c r="F25" s="1">
        <f t="shared" si="7"/>
        <v>64.316666666666663</v>
      </c>
      <c r="G25" s="1">
        <f t="shared" si="5"/>
        <v>55</v>
      </c>
      <c r="H25" s="2">
        <f t="shared" si="3"/>
        <v>9900</v>
      </c>
      <c r="I25" s="2">
        <f t="shared" si="4"/>
        <v>-1677</v>
      </c>
      <c r="J25" s="10"/>
    </row>
    <row r="26" spans="1:10" x14ac:dyDescent="0.25">
      <c r="A26">
        <v>210</v>
      </c>
      <c r="B26" s="2">
        <f>Hoja2!B11</f>
        <v>7500</v>
      </c>
      <c r="C26" s="1">
        <f t="shared" si="0"/>
        <v>35.714285714285715</v>
      </c>
      <c r="D26" s="2">
        <f>Hoja2!F5*A26</f>
        <v>4756.5</v>
      </c>
      <c r="E26" s="2">
        <f>B26+D26</f>
        <v>12256.5</v>
      </c>
      <c r="F26" s="1">
        <f t="shared" si="7"/>
        <v>58.364285714285714</v>
      </c>
      <c r="G26" s="1">
        <f t="shared" si="5"/>
        <v>55</v>
      </c>
      <c r="H26" s="2">
        <f t="shared" si="3"/>
        <v>11550</v>
      </c>
      <c r="I26" s="2">
        <f t="shared" si="4"/>
        <v>-706.5</v>
      </c>
      <c r="J26" s="10"/>
    </row>
    <row r="27" spans="1:10" x14ac:dyDescent="0.25">
      <c r="A27" s="8">
        <v>232</v>
      </c>
      <c r="B27" s="9">
        <f>Hoja2!B11</f>
        <v>7500</v>
      </c>
      <c r="C27" s="14">
        <f>B27/A27</f>
        <v>32.327586206896555</v>
      </c>
      <c r="D27" s="9">
        <f>Hoja2!F5*A27</f>
        <v>5254.7999999999993</v>
      </c>
      <c r="E27" s="9">
        <f>B27+D27</f>
        <v>12754.8</v>
      </c>
      <c r="F27" s="14">
        <f>E27/A27</f>
        <v>54.977586206896547</v>
      </c>
      <c r="G27" s="14">
        <f>G26</f>
        <v>55</v>
      </c>
      <c r="H27" s="9">
        <f>G27*A27</f>
        <v>12760</v>
      </c>
      <c r="I27" s="9">
        <f>H27-E27</f>
        <v>5.2000000000007276</v>
      </c>
      <c r="J27" s="7"/>
    </row>
    <row r="28" spans="1:10" x14ac:dyDescent="0.25">
      <c r="A28" s="11">
        <v>250</v>
      </c>
      <c r="B28" s="12">
        <f>Hoja2!B11</f>
        <v>7500</v>
      </c>
      <c r="C28" s="13">
        <f t="shared" si="0"/>
        <v>30</v>
      </c>
      <c r="D28" s="12">
        <f>Hoja2!F5*A28</f>
        <v>5662.5</v>
      </c>
      <c r="E28" s="12">
        <f t="shared" si="6"/>
        <v>13162.5</v>
      </c>
      <c r="F28" s="13">
        <f t="shared" si="7"/>
        <v>52.65</v>
      </c>
      <c r="G28" s="13">
        <f>G26</f>
        <v>55</v>
      </c>
      <c r="H28" s="12">
        <f t="shared" si="3"/>
        <v>13750</v>
      </c>
      <c r="I28" s="12">
        <f t="shared" si="4"/>
        <v>587.5</v>
      </c>
      <c r="J28" s="7"/>
    </row>
    <row r="29" spans="1:10" x14ac:dyDescent="0.25">
      <c r="A29">
        <v>300</v>
      </c>
      <c r="B29" s="2">
        <f>Hoja2!B11</f>
        <v>7500</v>
      </c>
      <c r="C29" s="1">
        <f>B29/A29</f>
        <v>25</v>
      </c>
      <c r="D29" s="2">
        <f>Hoja2!F5*A29</f>
        <v>6795</v>
      </c>
      <c r="E29" s="2">
        <f t="shared" si="6"/>
        <v>14295</v>
      </c>
      <c r="F29" s="1">
        <f t="shared" si="7"/>
        <v>47.65</v>
      </c>
      <c r="G29" s="1">
        <f t="shared" si="5"/>
        <v>55</v>
      </c>
      <c r="H29" s="2">
        <f t="shared" si="3"/>
        <v>16500</v>
      </c>
      <c r="I29" s="2">
        <f t="shared" si="4"/>
        <v>2205</v>
      </c>
      <c r="J29" s="7"/>
    </row>
    <row r="30" spans="1:10" x14ac:dyDescent="0.25">
      <c r="A30">
        <v>400</v>
      </c>
      <c r="B30" s="2">
        <f>Hoja2!B11</f>
        <v>7500</v>
      </c>
      <c r="C30" s="1">
        <f>B30/A30</f>
        <v>18.75</v>
      </c>
      <c r="D30" s="2">
        <f>Hoja2!F5*A30</f>
        <v>9060</v>
      </c>
      <c r="E30" s="2">
        <f>B30+D30</f>
        <v>16560</v>
      </c>
      <c r="F30" s="1">
        <f t="shared" si="7"/>
        <v>41.4</v>
      </c>
      <c r="G30" s="1">
        <f t="shared" si="5"/>
        <v>55</v>
      </c>
      <c r="H30" s="2">
        <f t="shared" si="3"/>
        <v>22000</v>
      </c>
      <c r="I30" s="2">
        <f>H30-E30</f>
        <v>5440</v>
      </c>
      <c r="J30" s="7"/>
    </row>
    <row r="31" spans="1:10" x14ac:dyDescent="0.25">
      <c r="A31">
        <v>500</v>
      </c>
      <c r="B31" s="2">
        <f>Hoja2!B11</f>
        <v>7500</v>
      </c>
      <c r="C31" s="1">
        <f>B31/A31</f>
        <v>15</v>
      </c>
      <c r="D31" s="2">
        <f>Hoja2!F5*A31</f>
        <v>11325</v>
      </c>
      <c r="E31" s="2">
        <f>B31+D31</f>
        <v>18825</v>
      </c>
      <c r="F31" s="1">
        <f t="shared" si="7"/>
        <v>37.65</v>
      </c>
      <c r="G31" s="1">
        <f t="shared" si="5"/>
        <v>55</v>
      </c>
      <c r="H31" s="2">
        <f t="shared" si="3"/>
        <v>27500</v>
      </c>
      <c r="I31" s="2">
        <f>H31-E31</f>
        <v>8675</v>
      </c>
      <c r="J31" s="7"/>
    </row>
  </sheetData>
  <mergeCells count="4">
    <mergeCell ref="L2:N2"/>
    <mergeCell ref="L3:N3"/>
    <mergeCell ref="L10:M10"/>
    <mergeCell ref="L11:M11"/>
  </mergeCells>
  <hyperlinks>
    <hyperlink ref="L3" r:id="rId1"/>
  </hyperlinks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1" sqref="B11"/>
    </sheetView>
  </sheetViews>
  <sheetFormatPr baseColWidth="10" defaultRowHeight="15" x14ac:dyDescent="0.25"/>
  <cols>
    <col min="1" max="1" width="26" customWidth="1"/>
    <col min="2" max="2" width="11.42578125" style="1"/>
    <col min="5" max="5" width="21.5703125" customWidth="1"/>
    <col min="6" max="6" width="11.42578125" style="1"/>
  </cols>
  <sheetData>
    <row r="1" spans="1:10" x14ac:dyDescent="0.25">
      <c r="A1" s="17" t="s">
        <v>6</v>
      </c>
      <c r="B1" s="18"/>
      <c r="E1" s="17" t="s">
        <v>8</v>
      </c>
      <c r="F1" s="18"/>
    </row>
    <row r="2" spans="1:10" x14ac:dyDescent="0.25">
      <c r="A2" t="s">
        <v>14</v>
      </c>
      <c r="B2" s="1" t="s">
        <v>15</v>
      </c>
      <c r="E2" t="s">
        <v>14</v>
      </c>
      <c r="F2" s="1" t="s">
        <v>15</v>
      </c>
      <c r="H2" s="19" t="s">
        <v>23</v>
      </c>
      <c r="I2" s="19"/>
      <c r="J2" s="19"/>
    </row>
    <row r="3" spans="1:10" x14ac:dyDescent="0.25">
      <c r="A3" t="s">
        <v>16</v>
      </c>
      <c r="B3" s="1">
        <v>2000</v>
      </c>
      <c r="E3" t="s">
        <v>12</v>
      </c>
      <c r="F3" s="1">
        <v>17.149999999999999</v>
      </c>
      <c r="H3" s="20" t="s">
        <v>27</v>
      </c>
      <c r="I3" s="19"/>
      <c r="J3" s="19"/>
    </row>
    <row r="4" spans="1:10" x14ac:dyDescent="0.25">
      <c r="A4" t="s">
        <v>17</v>
      </c>
      <c r="B4" s="1">
        <v>450</v>
      </c>
      <c r="E4" t="s">
        <v>26</v>
      </c>
      <c r="F4" s="1">
        <v>5.5</v>
      </c>
    </row>
    <row r="5" spans="1:10" x14ac:dyDescent="0.25">
      <c r="A5" t="s">
        <v>20</v>
      </c>
      <c r="B5" s="1">
        <v>400</v>
      </c>
      <c r="E5" t="s">
        <v>22</v>
      </c>
      <c r="F5" s="3">
        <f>SUM(F3:F4)</f>
        <v>22.65</v>
      </c>
    </row>
    <row r="6" spans="1:10" x14ac:dyDescent="0.25">
      <c r="A6" t="s">
        <v>18</v>
      </c>
      <c r="B6" s="1">
        <v>800</v>
      </c>
    </row>
    <row r="7" spans="1:10" x14ac:dyDescent="0.25">
      <c r="A7" t="s">
        <v>21</v>
      </c>
      <c r="B7" s="1">
        <v>350</v>
      </c>
    </row>
    <row r="8" spans="1:10" x14ac:dyDescent="0.25">
      <c r="A8" t="s">
        <v>19</v>
      </c>
      <c r="B8" s="1">
        <v>3500</v>
      </c>
    </row>
    <row r="9" spans="1:10" x14ac:dyDescent="0.25">
      <c r="A9" t="s">
        <v>13</v>
      </c>
    </row>
    <row r="10" spans="1:10" x14ac:dyDescent="0.25">
      <c r="A10" t="s">
        <v>7</v>
      </c>
    </row>
    <row r="11" spans="1:10" x14ac:dyDescent="0.25">
      <c r="A11" t="s">
        <v>22</v>
      </c>
      <c r="B11" s="3">
        <f>SUM(B3:B10)</f>
        <v>7500</v>
      </c>
    </row>
  </sheetData>
  <dataConsolidate/>
  <mergeCells count="4">
    <mergeCell ref="A1:B1"/>
    <mergeCell ref="E1:F1"/>
    <mergeCell ref="H2:J2"/>
    <mergeCell ref="H3:J3"/>
  </mergeCells>
  <hyperlinks>
    <hyperlink ref="H3" r:id="rId1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Rulaz</cp:lastModifiedBy>
  <cp:lastPrinted>2014-05-29T23:01:15Z</cp:lastPrinted>
  <dcterms:created xsi:type="dcterms:W3CDTF">2012-12-19T19:52:50Z</dcterms:created>
  <dcterms:modified xsi:type="dcterms:W3CDTF">2016-05-05T20:59:20Z</dcterms:modified>
</cp:coreProperties>
</file>